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AF8C37AD-0C02-4183-BE21-8DA8F5154AF3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Sheet1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D3" i="2" s="1"/>
  <c r="G3" i="2" l="1"/>
  <c r="F3" i="2"/>
  <c r="I3" i="2"/>
  <c r="E3" i="2"/>
  <c r="C3" i="2"/>
  <c r="C2" i="3" s="1"/>
  <c r="H3" i="2"/>
  <c r="B2" i="3" l="1"/>
  <c r="F14" i="3" s="1"/>
  <c r="F12" i="3"/>
  <c r="F10" i="3"/>
  <c r="F7" i="3" l="1"/>
  <c r="F11" i="3"/>
  <c r="F8" i="3"/>
  <c r="F9" i="3"/>
  <c r="F6" i="3"/>
  <c r="F13" i="3"/>
  <c r="F5" i="3"/>
  <c r="I8" i="3" s="1"/>
  <c r="J8" i="3" s="1"/>
  <c r="I6" i="3"/>
  <c r="J6" i="3" s="1"/>
  <c r="I5" i="3"/>
  <c r="I7" i="3" l="1"/>
  <c r="J7" i="3" s="1"/>
  <c r="J5" i="3"/>
  <c r="I10" i="3" l="1"/>
  <c r="J10" i="3" s="1"/>
  <c r="I9" i="3"/>
  <c r="J9" i="3" s="1"/>
  <c r="I11" i="3"/>
  <c r="J11" i="3" s="1"/>
</calcChain>
</file>

<file path=xl/sharedStrings.xml><?xml version="1.0" encoding="utf-8"?>
<sst xmlns="http://schemas.openxmlformats.org/spreadsheetml/2006/main" count="34" uniqueCount="23">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</sst>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1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3" totalsRowShown="0">
  <autoFilter ref="B2:J3" xr:uid="{00000000-0009-0000-0100-000001000000}"/>
  <tableColumns count="9">
    <tableColumn id="1" xr3:uid="{00000000-0010-0000-0000-000001000000}" name="Date" dataDxfId="20"/>
    <tableColumn id="10" xr3:uid="{00000000-0010-0000-0000-00000A000000}" name="IGN" dataDxfId="19"/>
    <tableColumn id="2" xr3:uid="{00000000-0010-0000-0000-000002000000}" name="Total" dataDxfId="18"/>
    <tableColumn id="4" xr3:uid="{00000000-0010-0000-0000-000004000000}" name="ALL" dataDxfId="17"/>
    <tableColumn id="5" xr3:uid="{00000000-0010-0000-0000-000005000000}" name="DEX" dataDxfId="16"/>
    <tableColumn id="3" xr3:uid="{00000000-0010-0000-0000-000003000000}" name="INT" dataDxfId="15"/>
    <tableColumn id="6" xr3:uid="{00000000-0010-0000-0000-000006000000}" name="LUK" dataDxfId="14"/>
    <tableColumn id="7" xr3:uid="{00000000-0010-0000-0000-000007000000}" name="STR" dataDxfId="13"/>
    <tableColumn id="9" xr3:uid="{00000000-0010-0000-0000-000009000000}" name="HP" dataDxfId="1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I3" totalsRowShown="0" headerRowDxfId="11" dataDxfId="10" dataCellStyle="Percent">
  <autoFilter ref="B2:I3" xr:uid="{00000000-0009-0000-0100-000002000000}"/>
  <tableColumns count="8">
    <tableColumn id="9" xr3:uid="{00000000-0010-0000-0100-000009000000}" name="Total" dataDxfId="9" dataCellStyle="Percent">
      <calculatedColumnFormula>SUM(BadgeRed[Total])</calculatedColumnFormula>
    </tableColumn>
    <tableColumn id="1" xr3:uid="{00000000-0010-0000-0100-000001000000}" name="ALL" dataDxfId="8" dataCellStyle="Percent">
      <calculatedColumnFormula>SUM(BadgeRed[ALL])/$A$3/3</calculatedColumnFormula>
    </tableColumn>
    <tableColumn id="2" xr3:uid="{00000000-0010-0000-0100-000002000000}" name="DEX" dataDxfId="7" dataCellStyle="Percent">
      <calculatedColumnFormula>SUM(BadgeRed[DEX])/$A$3/3</calculatedColumnFormula>
    </tableColumn>
    <tableColumn id="3" xr3:uid="{00000000-0010-0000-0100-000003000000}" name="INT" dataDxfId="6" dataCellStyle="Percent">
      <calculatedColumnFormula>SUM(BadgeRed[INT])/$A$3/3</calculatedColumnFormula>
    </tableColumn>
    <tableColumn id="4" xr3:uid="{00000000-0010-0000-0100-000004000000}" name="LUK" dataDxfId="5" dataCellStyle="Percent">
      <calculatedColumnFormula>SUM(BadgeRed[LUK])/$A$3/3</calculatedColumnFormula>
    </tableColumn>
    <tableColumn id="5" xr3:uid="{00000000-0010-0000-0100-000005000000}" name="STR" dataDxfId="4" dataCellStyle="Percent">
      <calculatedColumnFormula>SUM(BadgeRed[STR])/$A$3/3</calculatedColumnFormula>
    </tableColumn>
    <tableColumn id="6" xr3:uid="{00000000-0010-0000-0100-000006000000}" name="DEF" dataDxfId="3" dataCellStyle="Percent">
      <calculatedColumnFormula>SUM(#REF!)/$A$3/3</calculatedColumnFormula>
    </tableColumn>
    <tableColumn id="7" xr3:uid="{00000000-0010-0000-0100-000007000000}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" displayName="Table35" ref="B4:F14" totalsRowShown="0">
  <autoFilter ref="B4:F14" xr:uid="{00000000-0009-0000-0100-000005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4" displayName="Table4" ref="H4:J11" totalsRowShown="0">
  <autoFilter ref="H4:J11" xr:uid="{00000000-0009-0000-0100-000006000000}"/>
  <tableColumns count="3">
    <tableColumn id="1" xr3:uid="{00000000-0010-0000-0300-000001000000}" name="Stat %"/>
    <tableColumn id="2" xr3:uid="{00000000-0010-0000-0300-000002000000}" name="Prb" dataDxfId="1" dataCellStyle="Percent"/>
    <tableColumn id="3" xr3:uid="{00000000-0010-0000-0300-000003000000}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"/>
  <sheetViews>
    <sheetView tabSelected="1" workbookViewId="0">
      <selection activeCell="D3" sqref="D3:J3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0" x14ac:dyDescent="0.3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</row>
    <row r="3" spans="2:10" x14ac:dyDescent="0.3">
      <c r="B3" s="2">
        <v>43098</v>
      </c>
      <c r="C3" s="2" t="s">
        <v>22</v>
      </c>
      <c r="D3">
        <v>253</v>
      </c>
      <c r="E3">
        <v>36</v>
      </c>
      <c r="F3">
        <v>67</v>
      </c>
      <c r="G3">
        <v>70</v>
      </c>
      <c r="H3">
        <v>71</v>
      </c>
      <c r="I3">
        <v>85</v>
      </c>
      <c r="J3">
        <v>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C4" sqref="C4"/>
    </sheetView>
  </sheetViews>
  <sheetFormatPr defaultRowHeight="14.4" x14ac:dyDescent="0.3"/>
  <sheetData>
    <row r="1" spans="1:9" x14ac:dyDescent="0.3">
      <c r="B1" s="9" t="s">
        <v>9</v>
      </c>
      <c r="C1" s="9"/>
      <c r="D1" s="9"/>
      <c r="E1" s="9"/>
      <c r="F1" s="9"/>
      <c r="G1" s="9"/>
      <c r="H1" s="9"/>
      <c r="I1" s="9"/>
    </row>
    <row r="2" spans="1:9" x14ac:dyDescent="0.3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3">
        <f>Table2[Total]</f>
        <v>253</v>
      </c>
      <c r="B3" s="4">
        <f>SUM(BadgeRed[Total])</f>
        <v>253</v>
      </c>
      <c r="C3" s="5">
        <f>SUM(BadgeRed[ALL])/$A$3/3</f>
        <v>4.7430830039525695E-2</v>
      </c>
      <c r="D3" s="5">
        <f>SUM(BadgeRed[DEX])/$A$3/3</f>
        <v>8.8274044795783935E-2</v>
      </c>
      <c r="E3" s="5">
        <f>SUM(BadgeRed[INT])/$A$3/3</f>
        <v>9.22266139657444E-2</v>
      </c>
      <c r="F3" s="5">
        <f>SUM(BadgeRed[LUK])/$A$3/3</f>
        <v>9.3544137022397889E-2</v>
      </c>
      <c r="G3" s="5">
        <f>SUM(BadgeRed[STR])/$A$3/3</f>
        <v>0.11198945981554677</v>
      </c>
      <c r="H3" s="5" t="e">
        <f>SUM(#REF!)/$A$3/3</f>
        <v>#REF!</v>
      </c>
      <c r="I3" s="5">
        <f>SUM(BadgeRed[HP])/$A$3/3</f>
        <v>0.10276679841897234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workbookViewId="0">
      <selection activeCell="D3" sqref="D3"/>
    </sheetView>
  </sheetViews>
  <sheetFormatPr defaultRowHeight="14.4" x14ac:dyDescent="0.3"/>
  <sheetData>
    <row r="1" spans="2:10" x14ac:dyDescent="0.3">
      <c r="B1" s="1" t="s">
        <v>11</v>
      </c>
      <c r="C1" s="1" t="s">
        <v>2</v>
      </c>
    </row>
    <row r="2" spans="2:10" x14ac:dyDescent="0.3">
      <c r="B2" s="6">
        <f>AVERAGE(Table2[[DEX]:[STR]])</f>
        <v>9.6508563899868241E-2</v>
      </c>
      <c r="C2" s="6">
        <f>Table2[ALL]</f>
        <v>4.7430830039525695E-2</v>
      </c>
    </row>
    <row r="4" spans="2:10" x14ac:dyDescent="0.3">
      <c r="B4" t="s">
        <v>12</v>
      </c>
      <c r="C4" t="s">
        <v>13</v>
      </c>
      <c r="D4" t="s">
        <v>14</v>
      </c>
      <c r="E4" t="s">
        <v>15</v>
      </c>
      <c r="F4" t="s">
        <v>16</v>
      </c>
      <c r="H4" t="s">
        <v>15</v>
      </c>
      <c r="I4" t="s">
        <v>16</v>
      </c>
      <c r="J4" t="s">
        <v>17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8.9887139376231245E-4</v>
      </c>
      <c r="H5">
        <v>21</v>
      </c>
      <c r="I5" s="7">
        <f>SUMIF(Table35[Stat %],Table4[Stat %],Table35[Prb])</f>
        <v>1.8734510174317889E-2</v>
      </c>
      <c r="J5" s="8">
        <f t="shared" ref="J5:J11" si="0">1/I5*12 / 1000</f>
        <v>0.64052915653221298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4.4176614573983964E-4</v>
      </c>
      <c r="H6">
        <v>24</v>
      </c>
      <c r="I6" s="7">
        <f>SUMIF(Table35[Stat %],Table4[Stat %],Table35[Prb])</f>
        <v>6.5134121146624832E-4</v>
      </c>
      <c r="J6" s="8">
        <f t="shared" si="0"/>
        <v>18.423523321956768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4.4176614573983964E-4</v>
      </c>
      <c r="H7">
        <v>27</v>
      </c>
      <c r="I7" s="7">
        <f>SUMIF(Table35[Stat %],Table4[Stat %],Table35[Prb])</f>
        <v>1.325298437219519E-3</v>
      </c>
      <c r="J7" s="8">
        <f t="shared" si="0"/>
        <v>9.0545643630094688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2.1711373715541609E-4</v>
      </c>
      <c r="H8">
        <v>30</v>
      </c>
      <c r="I8" s="7">
        <f>SUMIF(Table35[Stat %],Table4[Stat %],Table35[Prb])</f>
        <v>8.9887139376231245E-4</v>
      </c>
      <c r="J8" s="8">
        <f t="shared" si="0"/>
        <v>13.350074419181201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4.4176614573983964E-4</v>
      </c>
      <c r="H9" t="s">
        <v>18</v>
      </c>
      <c r="I9" s="7">
        <f>SUM(I5:I8)</f>
        <v>2.161002121676597E-2</v>
      </c>
      <c r="J9" s="8">
        <f t="shared" si="0"/>
        <v>0.55529792773594733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2.1711373715541609E-4</v>
      </c>
      <c r="H10" t="s">
        <v>19</v>
      </c>
      <c r="I10" s="7">
        <f>SUM(I6:I8)</f>
        <v>2.8755110424480796E-3</v>
      </c>
      <c r="J10" s="8">
        <f t="shared" si="0"/>
        <v>4.1731712460348422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2.1711373715541609E-4</v>
      </c>
      <c r="H11" t="s">
        <v>20</v>
      </c>
      <c r="I11" s="7">
        <f>SUM(I7:I8)</f>
        <v>2.2241698309818313E-3</v>
      </c>
      <c r="J11" s="8">
        <f t="shared" si="0"/>
        <v>5.3952714549242646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1.0670436228798607E-4</v>
      </c>
    </row>
    <row r="13" spans="2:10" x14ac:dyDescent="0.3">
      <c r="B13">
        <v>12</v>
      </c>
      <c r="C13">
        <v>9</v>
      </c>
      <c r="D13" t="s">
        <v>21</v>
      </c>
      <c r="E13">
        <f>SUM(B13:D13)</f>
        <v>21</v>
      </c>
      <c r="F13">
        <f>$B$2^2</f>
        <v>9.3139029060149512E-3</v>
      </c>
    </row>
    <row r="14" spans="2:10" x14ac:dyDescent="0.3">
      <c r="B14">
        <v>12</v>
      </c>
      <c r="C14" t="s">
        <v>21</v>
      </c>
      <c r="D14">
        <v>9</v>
      </c>
      <c r="E14">
        <f>SUM(B14:D14)</f>
        <v>21</v>
      </c>
      <c r="F14">
        <f>$B$2^2</f>
        <v>9.3139029060149512E-3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Sheet1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2018-03-15T02:13:26Z</dcterms:modified>
</cp:coreProperties>
</file>