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029"/>
  <workbookPr filterPrivacy="1"/>
  <xr:revisionPtr revIDLastSave="0" documentId="13_ncr:1_{0723BB22-F580-47D5-99D1-AB38032764BE}" xr6:coauthVersionLast="28" xr6:coauthVersionMax="28" xr10:uidLastSave="{00000000-0000-0000-0000-000000000000}"/>
  <bookViews>
    <workbookView xWindow="0" yWindow="0" windowWidth="22260" windowHeight="12648" xr2:uid="{00000000-000D-0000-FFFF-FFFF00000000}"/>
  </bookViews>
  <sheets>
    <sheet name="Red cubes" sheetId="1" r:id="rId1"/>
    <sheet name="Rolling Averages" sheetId="2" r:id="rId2"/>
    <sheet name="Expected Costs" sheetId="3" r:id="rId3"/>
  </sheets>
  <definedNames>
    <definedName name="Badge_Red">BadgeRed[]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" i="2" l="1"/>
  <c r="A3" i="2" s="1"/>
  <c r="D3" i="2" s="1"/>
  <c r="E3" i="2" l="1"/>
  <c r="F1" i="3" s="1"/>
  <c r="C3" i="2"/>
  <c r="C2" i="3" l="1"/>
  <c r="D2" i="3" s="1"/>
  <c r="E1" i="3"/>
  <c r="C3" i="3" s="1"/>
  <c r="D3" i="3" s="1"/>
  <c r="F7" i="2"/>
  <c r="G7" i="2" s="1"/>
</calcChain>
</file>

<file path=xl/sharedStrings.xml><?xml version="1.0" encoding="utf-8"?>
<sst xmlns="http://schemas.openxmlformats.org/spreadsheetml/2006/main" count="24" uniqueCount="18">
  <si>
    <t>Date</t>
  </si>
  <si>
    <t>IGN</t>
  </si>
  <si>
    <t>Rolling red cube averages</t>
  </si>
  <si>
    <t>Total</t>
  </si>
  <si>
    <t>Myro</t>
  </si>
  <si>
    <t>ATT</t>
  </si>
  <si>
    <t>M. ATT</t>
  </si>
  <si>
    <t>IED</t>
  </si>
  <si>
    <t>O2Shay</t>
  </si>
  <si>
    <t>jeffim</t>
  </si>
  <si>
    <t>Jucking</t>
  </si>
  <si>
    <t>3L ATT</t>
  </si>
  <si>
    <t>2L ATT, 1L IED</t>
  </si>
  <si>
    <t>Cubes</t>
  </si>
  <si>
    <t>Cost</t>
  </si>
  <si>
    <t>Slash</t>
  </si>
  <si>
    <t>Enbox</t>
  </si>
  <si>
    <t>SelenikK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</si>
</sst>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%"/>
    <numFmt numFmtId="165" formatCode="0.0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">
    <xf numFmtId="0" fontId="0" fillId="0" borderId="0" xfId="0"/>
    <xf numFmtId="0" fontId="2" fillId="0" borderId="0" xfId="0" applyFont="1"/>
    <xf numFmtId="14" fontId="0" fillId="0" borderId="0" xfId="0" applyNumberFormat="1"/>
    <xf numFmtId="0" fontId="3" fillId="0" borderId="0" xfId="0" applyFont="1"/>
    <xf numFmtId="0" fontId="0" fillId="0" borderId="0" xfId="1" applyNumberFormat="1" applyFont="1"/>
    <xf numFmtId="10" fontId="0" fillId="0" borderId="0" xfId="1" applyNumberFormat="1" applyFont="1"/>
    <xf numFmtId="164" fontId="0" fillId="0" borderId="0" xfId="1" applyNumberFormat="1" applyFont="1"/>
    <xf numFmtId="164" fontId="0" fillId="0" borderId="0" xfId="0" applyNumberFormat="1"/>
    <xf numFmtId="165" fontId="0" fillId="0" borderId="0" xfId="0" applyNumberFormat="1"/>
    <xf numFmtId="2" fontId="0" fillId="0" borderId="0" xfId="1" applyNumberFormat="1" applyFont="1"/>
    <xf numFmtId="0" fontId="2" fillId="0" borderId="0" xfId="0" applyFont="1" applyAlignment="1">
      <alignment horizontal="center"/>
    </xf>
  </cellXfs>
  <cellStyles count="2">
    <cellStyle name="Normal" xfId="0" builtinId="0"/>
    <cellStyle name="Percent" xfId="1" builtinId="5"/>
  </cellStyles>
  <dxfs count="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numFmt numFmtId="19" formatCode="m/d/yyyy"/>
    </dxf>
    <dxf>
      <numFmt numFmtId="19" formatCode="m/d/yyyy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BadgeRed" displayName="BadgeRed" ref="B2:G11" totalsRowShown="0">
  <autoFilter ref="B2:G11" xr:uid="{00000000-0009-0000-0100-000001000000}"/>
  <tableColumns count="6">
    <tableColumn id="1" xr3:uid="{00000000-0010-0000-0000-000001000000}" name="Date" dataDxfId="7"/>
    <tableColumn id="10" xr3:uid="{00000000-0010-0000-0000-00000A000000}" name="IGN" dataDxfId="6"/>
    <tableColumn id="2" xr3:uid="{00000000-0010-0000-0000-000002000000}" name="Total"/>
    <tableColumn id="4" xr3:uid="{00000000-0010-0000-0000-000004000000}" name="ATT"/>
    <tableColumn id="5" xr3:uid="{00000000-0010-0000-0000-000005000000}" name="M. ATT"/>
    <tableColumn id="3" xr3:uid="{00000000-0010-0000-0000-000003000000}" name="IED"/>
  </tableColumns>
  <tableStyleInfo name="TableStyleLight13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2" displayName="Table2" ref="B2:E3" totalsRowShown="0" headerRowDxfId="5" dataDxfId="4" dataCellStyle="Percent">
  <autoFilter ref="B2:E3" xr:uid="{00000000-0009-0000-0100-000002000000}"/>
  <tableColumns count="4">
    <tableColumn id="9" xr3:uid="{00000000-0010-0000-0100-000009000000}" name="Total" dataDxfId="3" dataCellStyle="Percent">
      <calculatedColumnFormula>SUM(BadgeRed[Total])</calculatedColumnFormula>
    </tableColumn>
    <tableColumn id="1" xr3:uid="{00000000-0010-0000-0100-000001000000}" name="ATT" dataDxfId="2" dataCellStyle="Percent">
      <calculatedColumnFormula>SUM(BadgeRed[ATT])/$A$3/3</calculatedColumnFormula>
    </tableColumn>
    <tableColumn id="2" xr3:uid="{00000000-0010-0000-0100-000002000000}" name="M. ATT" dataDxfId="1" dataCellStyle="Percent">
      <calculatedColumnFormula>SUM(BadgeRed[M. ATT])/$A$3/3</calculatedColumnFormula>
    </tableColumn>
    <tableColumn id="3" xr3:uid="{00000000-0010-0000-0100-000003000000}" name="IED" dataDxfId="0" dataCellStyle="Percent">
      <calculatedColumnFormula>SUM(BadgeRed[IED])/$A$3/3</calculatedColumnFormula>
    </tableColumn>
  </tableColumns>
  <tableStyleInfo name="TableStyleLight1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G11"/>
  <sheetViews>
    <sheetView tabSelected="1" workbookViewId="0">
      <selection activeCell="H13" sqref="H13"/>
    </sheetView>
  </sheetViews>
  <sheetFormatPr defaultRowHeight="14.4" x14ac:dyDescent="0.3"/>
  <cols>
    <col min="2" max="2" width="10.5546875" bestFit="1" customWidth="1"/>
    <col min="3" max="3" width="9.6640625" bestFit="1" customWidth="1"/>
  </cols>
  <sheetData>
    <row r="2" spans="2:7" x14ac:dyDescent="0.3">
      <c r="B2" t="s">
        <v>0</v>
      </c>
      <c r="C2" t="s">
        <v>1</v>
      </c>
      <c r="D2" t="s">
        <v>3</v>
      </c>
      <c r="E2" t="s">
        <v>5</v>
      </c>
      <c r="F2" t="s">
        <v>6</v>
      </c>
      <c r="G2" t="s">
        <v>7</v>
      </c>
    </row>
    <row r="3" spans="2:7" x14ac:dyDescent="0.3">
      <c r="B3" s="2">
        <v>42805</v>
      </c>
      <c r="C3" s="2" t="s">
        <v>4</v>
      </c>
      <c r="D3">
        <v>230</v>
      </c>
      <c r="E3">
        <v>74</v>
      </c>
      <c r="F3">
        <v>60</v>
      </c>
      <c r="G3">
        <v>85</v>
      </c>
    </row>
    <row r="4" spans="2:7" x14ac:dyDescent="0.3">
      <c r="B4" s="2">
        <v>42922</v>
      </c>
      <c r="C4" s="2" t="s">
        <v>8</v>
      </c>
      <c r="D4">
        <v>923</v>
      </c>
      <c r="E4">
        <v>184</v>
      </c>
      <c r="F4">
        <v>198</v>
      </c>
      <c r="G4">
        <v>249</v>
      </c>
    </row>
    <row r="5" spans="2:7" x14ac:dyDescent="0.3">
      <c r="B5" s="2">
        <v>42922</v>
      </c>
      <c r="C5" s="2" t="s">
        <v>10</v>
      </c>
      <c r="D5">
        <v>313</v>
      </c>
      <c r="E5">
        <v>69</v>
      </c>
      <c r="F5">
        <v>59</v>
      </c>
      <c r="G5">
        <v>78</v>
      </c>
    </row>
    <row r="6" spans="2:7" x14ac:dyDescent="0.3">
      <c r="B6" s="2">
        <v>42922</v>
      </c>
      <c r="C6" s="2" t="s">
        <v>9</v>
      </c>
      <c r="D6">
        <v>967</v>
      </c>
      <c r="E6">
        <v>191</v>
      </c>
      <c r="F6">
        <v>218</v>
      </c>
      <c r="G6">
        <v>257</v>
      </c>
    </row>
    <row r="7" spans="2:7" x14ac:dyDescent="0.3">
      <c r="B7" s="2">
        <v>43098</v>
      </c>
      <c r="C7" s="2" t="s">
        <v>15</v>
      </c>
      <c r="D7">
        <v>714</v>
      </c>
      <c r="E7">
        <v>126</v>
      </c>
      <c r="F7">
        <v>147</v>
      </c>
      <c r="G7">
        <v>209</v>
      </c>
    </row>
    <row r="8" spans="2:7" x14ac:dyDescent="0.3">
      <c r="B8" s="2">
        <v>43098</v>
      </c>
      <c r="C8" s="2" t="s">
        <v>16</v>
      </c>
      <c r="D8">
        <v>686</v>
      </c>
      <c r="E8">
        <v>145</v>
      </c>
      <c r="F8">
        <v>118</v>
      </c>
      <c r="G8">
        <v>179</v>
      </c>
    </row>
    <row r="9" spans="2:7" x14ac:dyDescent="0.3">
      <c r="B9" s="2">
        <v>43098</v>
      </c>
      <c r="C9" s="2" t="s">
        <v>9</v>
      </c>
      <c r="D9">
        <v>2058</v>
      </c>
      <c r="E9">
        <v>395</v>
      </c>
      <c r="F9">
        <v>433</v>
      </c>
      <c r="G9">
        <v>554</v>
      </c>
    </row>
    <row r="10" spans="2:7" x14ac:dyDescent="0.3">
      <c r="B10" s="2">
        <v>43098</v>
      </c>
      <c r="C10" s="2" t="s">
        <v>17</v>
      </c>
      <c r="D10">
        <v>137</v>
      </c>
      <c r="E10">
        <v>20</v>
      </c>
      <c r="F10">
        <v>27</v>
      </c>
      <c r="G10">
        <v>42</v>
      </c>
    </row>
    <row r="11" spans="2:7" x14ac:dyDescent="0.3">
      <c r="B11" s="2">
        <v>43098</v>
      </c>
      <c r="C11" s="2" t="s">
        <v>17</v>
      </c>
      <c r="D11">
        <v>367</v>
      </c>
      <c r="E11">
        <v>73</v>
      </c>
      <c r="F11">
        <v>77</v>
      </c>
      <c r="G11">
        <v>103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7"/>
  <sheetViews>
    <sheetView workbookViewId="0">
      <selection activeCell="B4" sqref="B4"/>
    </sheetView>
  </sheetViews>
  <sheetFormatPr defaultRowHeight="14.4" x14ac:dyDescent="0.3"/>
  <sheetData>
    <row r="1" spans="1:7" x14ac:dyDescent="0.3">
      <c r="B1" s="10" t="s">
        <v>2</v>
      </c>
      <c r="C1" s="10"/>
      <c r="D1" s="10"/>
      <c r="E1" s="10"/>
    </row>
    <row r="2" spans="1:7" x14ac:dyDescent="0.3">
      <c r="B2" s="1" t="s">
        <v>3</v>
      </c>
      <c r="C2" s="1" t="s">
        <v>5</v>
      </c>
      <c r="D2" s="1" t="s">
        <v>6</v>
      </c>
      <c r="E2" s="1" t="s">
        <v>7</v>
      </c>
    </row>
    <row r="3" spans="1:7" x14ac:dyDescent="0.3">
      <c r="A3" s="3">
        <f>Table2[Total]</f>
        <v>6395</v>
      </c>
      <c r="B3" s="4">
        <f>SUM(BadgeRed[Total])</f>
        <v>6395</v>
      </c>
      <c r="C3" s="5">
        <f>SUM(BadgeRed[ATT])/$A$3/3</f>
        <v>6.6562418556163669E-2</v>
      </c>
      <c r="D3" s="5">
        <f>SUM(BadgeRed[M. ATT])/$A$3/3</f>
        <v>6.9689861871253575E-2</v>
      </c>
      <c r="E3" s="5">
        <f>SUM(BadgeRed[IED])/$A$3/3</f>
        <v>9.1529841021631475E-2</v>
      </c>
    </row>
    <row r="4" spans="1:7" x14ac:dyDescent="0.3">
      <c r="B4">
        <v>923</v>
      </c>
    </row>
    <row r="7" spans="1:7" x14ac:dyDescent="0.3">
      <c r="F7">
        <f>Table2[ATT]^2*Table2[IED]</f>
        <v>4.0552804641462794E-4</v>
      </c>
      <c r="G7">
        <f>1/F7</f>
        <v>2465.9206899282135</v>
      </c>
    </row>
  </sheetData>
  <mergeCells count="1">
    <mergeCell ref="B1:E1"/>
  </mergeCells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I10"/>
  <sheetViews>
    <sheetView workbookViewId="0">
      <selection activeCell="F11" sqref="F11"/>
    </sheetView>
  </sheetViews>
  <sheetFormatPr defaultRowHeight="14.4" x14ac:dyDescent="0.3"/>
  <cols>
    <col min="2" max="2" width="12.6640625" bestFit="1" customWidth="1"/>
    <col min="3" max="3" width="8.33203125" customWidth="1"/>
  </cols>
  <sheetData>
    <row r="1" spans="2:9" x14ac:dyDescent="0.3">
      <c r="B1" s="1"/>
      <c r="C1" s="1" t="s">
        <v>13</v>
      </c>
      <c r="D1" s="1" t="s">
        <v>14</v>
      </c>
      <c r="E1">
        <f>SUM(Table2[[ATT]:[M. ATT]])/2</f>
        <v>6.8126140213708622E-2</v>
      </c>
      <c r="F1">
        <f>Table2[IED]</f>
        <v>9.1529841021631475E-2</v>
      </c>
    </row>
    <row r="2" spans="2:9" x14ac:dyDescent="0.3">
      <c r="B2" s="6" t="s">
        <v>11</v>
      </c>
      <c r="C2" s="9">
        <f>1/((Table2[ATT]+Table2[M. ATT])/2)^3</f>
        <v>3162.7047283274264</v>
      </c>
      <c r="D2">
        <f>C2*12/1000</f>
        <v>37.952456739929119</v>
      </c>
    </row>
    <row r="3" spans="2:9" x14ac:dyDescent="0.3">
      <c r="B3" t="s">
        <v>12</v>
      </c>
      <c r="C3">
        <f>1/(E1^2*F1*3)</f>
        <v>784.67256642443942</v>
      </c>
      <c r="D3">
        <f>C3*12/1000</f>
        <v>9.4160707970932727</v>
      </c>
    </row>
    <row r="4" spans="2:9" x14ac:dyDescent="0.3">
      <c r="G4" s="1"/>
      <c r="H4" s="1"/>
      <c r="I4" s="1"/>
    </row>
    <row r="5" spans="2:9" x14ac:dyDescent="0.3">
      <c r="E5" s="6"/>
      <c r="H5" s="6"/>
      <c r="I5" s="8"/>
    </row>
    <row r="6" spans="2:9" x14ac:dyDescent="0.3">
      <c r="E6" s="6"/>
      <c r="H6" s="7"/>
      <c r="I6" s="8"/>
    </row>
    <row r="7" spans="2:9" x14ac:dyDescent="0.3">
      <c r="E7" s="6"/>
      <c r="H7" s="6"/>
      <c r="I7" s="8"/>
    </row>
    <row r="8" spans="2:9" x14ac:dyDescent="0.3">
      <c r="E8" s="6"/>
    </row>
    <row r="9" spans="2:9" x14ac:dyDescent="0.3">
      <c r="E9" s="6"/>
    </row>
    <row r="10" spans="2:9" x14ac:dyDescent="0.3">
      <c r="E10" s="6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Red cubes</vt:lpstr>
      <vt:lpstr>Rolling Averages</vt:lpstr>
      <vt:lpstr>Expected Costs</vt:lpstr>
      <vt:lpstr>Badge_Red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2018-03-15T02:08:20Z</dcterms:modified>
</cp:coreProperties>
</file>