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588749EF-7607-427B-88AE-794A2D2A5A91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Expected Costs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A3" i="2" s="1"/>
  <c r="D3" i="2" l="1"/>
  <c r="F3" i="2"/>
  <c r="G1" i="3" s="1"/>
  <c r="E3" i="2"/>
  <c r="F1" i="3" s="1"/>
  <c r="C3" i="2"/>
  <c r="C6" i="3" l="1"/>
  <c r="D6" i="3" s="1"/>
  <c r="F7" i="2"/>
  <c r="G7" i="2" s="1"/>
  <c r="C2" i="3"/>
  <c r="D2" i="3" s="1"/>
  <c r="E1" i="3"/>
  <c r="C4" i="3" s="1"/>
  <c r="D4" i="3" s="1"/>
  <c r="C5" i="3" l="1"/>
  <c r="D5" i="3" s="1"/>
  <c r="C3" i="3"/>
  <c r="D3" i="3" s="1"/>
</calcChain>
</file>

<file path=xl/sharedStrings.xml><?xml version="1.0" encoding="utf-8"?>
<sst xmlns="http://schemas.openxmlformats.org/spreadsheetml/2006/main" count="31" uniqueCount="21">
  <si>
    <t>Date</t>
  </si>
  <si>
    <t>IGN</t>
  </si>
  <si>
    <t>Rolling red cube averages</t>
  </si>
  <si>
    <t>Total</t>
  </si>
  <si>
    <t>ATT</t>
  </si>
  <si>
    <t>M. ATT</t>
  </si>
  <si>
    <t>IED</t>
  </si>
  <si>
    <t>jeffim</t>
  </si>
  <si>
    <t>Jucking</t>
  </si>
  <si>
    <t>3L ATT</t>
  </si>
  <si>
    <t>2L ATT, 1L IED</t>
  </si>
  <si>
    <t>Cubes</t>
  </si>
  <si>
    <t>Boss</t>
  </si>
  <si>
    <t>Fearcely</t>
  </si>
  <si>
    <t>2L ATT, 1L BOSS</t>
  </si>
  <si>
    <t>2L BOSS, 1L ATT</t>
  </si>
  <si>
    <t>2L BOSS, 1L IED</t>
  </si>
  <si>
    <t>Cost (b)</t>
  </si>
  <si>
    <t>19 symb</t>
  </si>
  <si>
    <t>O2Shay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</si>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</sst>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/>
    <xf numFmtId="0" fontId="4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H12" totalsRowShown="0">
  <autoFilter ref="B2:H12" xr:uid="{00000000-0009-0000-0100-000001000000}"/>
  <tableColumns count="7">
    <tableColumn id="1" xr3:uid="{00000000-0010-0000-0000-000001000000}" name="Date" dataDxfId="13"/>
    <tableColumn id="10" xr3:uid="{00000000-0010-0000-0000-00000A000000}" name="IGN" dataDxfId="12"/>
    <tableColumn id="2" xr3:uid="{00000000-0010-0000-0000-000002000000}" name="Total" dataDxfId="11"/>
    <tableColumn id="4" xr3:uid="{00000000-0010-0000-0000-000004000000}" name="ATT" dataDxfId="10"/>
    <tableColumn id="5" xr3:uid="{00000000-0010-0000-0000-000005000000}" name="M. ATT" dataDxfId="9"/>
    <tableColumn id="3" xr3:uid="{00000000-0010-0000-0000-000003000000}" name="IED" dataDxfId="8"/>
    <tableColumn id="6" xr3:uid="{00000000-0010-0000-0000-000006000000}" name="Boss" dataDxfId="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F3" totalsRowShown="0" headerRowDxfId="6" dataDxfId="5" dataCellStyle="Percent">
  <autoFilter ref="B2:F3" xr:uid="{00000000-0009-0000-0100-000002000000}"/>
  <tableColumns count="5">
    <tableColumn id="9" xr3:uid="{00000000-0010-0000-0100-000009000000}" name="Total" dataDxfId="4" dataCellStyle="Percent">
      <calculatedColumnFormula>SUM(BadgeRed[Total])</calculatedColumnFormula>
    </tableColumn>
    <tableColumn id="1" xr3:uid="{00000000-0010-0000-0100-000001000000}" name="ATT" dataDxfId="3" dataCellStyle="Percent">
      <calculatedColumnFormula>SUM(BadgeRed[ATT])/$A$3/3</calculatedColumnFormula>
    </tableColumn>
    <tableColumn id="2" xr3:uid="{00000000-0010-0000-0100-000002000000}" name="M. ATT" dataDxfId="2" dataCellStyle="Percent">
      <calculatedColumnFormula>SUM(BadgeRed[M. ATT])/$A$3/3</calculatedColumnFormula>
    </tableColumn>
    <tableColumn id="3" xr3:uid="{00000000-0010-0000-0100-000003000000}" name="IED" dataDxfId="1" dataCellStyle="Percent">
      <calculatedColumnFormula>SUM(BadgeRed[IED])/$A$3/3</calculatedColumnFormula>
    </tableColumn>
    <tableColumn id="4" xr3:uid="{00000000-0010-0000-0100-000004000000}" name="Boss" dataDxfId="0" dataCellStyle="Percent">
      <calculatedColumnFormula>SUM(BadgeRed[Boss])/$A$3/3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tabSelected="1" workbookViewId="0">
      <selection activeCell="E7" sqref="E7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8" x14ac:dyDescent="0.3">
      <c r="B2" t="s">
        <v>0</v>
      </c>
      <c r="C2" t="s">
        <v>1</v>
      </c>
      <c r="D2" t="s">
        <v>3</v>
      </c>
      <c r="E2" t="s">
        <v>4</v>
      </c>
      <c r="F2" t="s">
        <v>5</v>
      </c>
      <c r="G2" t="s">
        <v>6</v>
      </c>
      <c r="H2" t="s">
        <v>12</v>
      </c>
    </row>
    <row r="3" spans="2:8" x14ac:dyDescent="0.3">
      <c r="B3" s="10">
        <v>42932</v>
      </c>
      <c r="C3" s="9" t="s">
        <v>7</v>
      </c>
      <c r="D3" s="9">
        <v>109</v>
      </c>
      <c r="E3" s="9">
        <v>16</v>
      </c>
      <c r="F3" s="9">
        <v>14</v>
      </c>
      <c r="G3" s="9">
        <v>18</v>
      </c>
      <c r="H3" s="9">
        <v>27</v>
      </c>
    </row>
    <row r="4" spans="2:8" x14ac:dyDescent="0.3">
      <c r="B4" s="10">
        <v>42932</v>
      </c>
      <c r="C4" s="9" t="s">
        <v>13</v>
      </c>
      <c r="D4" s="9">
        <v>641</v>
      </c>
      <c r="E4" s="9">
        <v>115</v>
      </c>
      <c r="F4" s="9">
        <v>93</v>
      </c>
      <c r="G4" s="9">
        <v>127</v>
      </c>
      <c r="H4" s="9">
        <v>214</v>
      </c>
    </row>
    <row r="5" spans="2:8" x14ac:dyDescent="0.3">
      <c r="B5" s="10">
        <v>42932</v>
      </c>
      <c r="C5" s="9" t="s">
        <v>8</v>
      </c>
      <c r="D5" s="9">
        <v>297</v>
      </c>
      <c r="E5" s="9">
        <v>52</v>
      </c>
      <c r="F5" s="9">
        <v>45</v>
      </c>
      <c r="G5" s="9">
        <v>66</v>
      </c>
      <c r="H5" s="9">
        <v>123</v>
      </c>
    </row>
    <row r="6" spans="2:8" x14ac:dyDescent="0.3">
      <c r="B6" s="10">
        <v>43098</v>
      </c>
      <c r="C6" s="10" t="s">
        <v>19</v>
      </c>
      <c r="D6">
        <v>120</v>
      </c>
      <c r="E6">
        <v>18</v>
      </c>
      <c r="F6">
        <v>22</v>
      </c>
      <c r="G6">
        <v>32</v>
      </c>
      <c r="H6">
        <v>35</v>
      </c>
    </row>
    <row r="7" spans="2:8" x14ac:dyDescent="0.3">
      <c r="B7" s="10">
        <v>43098</v>
      </c>
      <c r="C7" s="10" t="s">
        <v>19</v>
      </c>
      <c r="D7">
        <v>721</v>
      </c>
      <c r="E7">
        <v>132</v>
      </c>
      <c r="F7">
        <v>120</v>
      </c>
      <c r="G7">
        <v>153</v>
      </c>
      <c r="H7">
        <v>239</v>
      </c>
    </row>
    <row r="8" spans="2:8" x14ac:dyDescent="0.3">
      <c r="B8" s="10">
        <v>43098</v>
      </c>
      <c r="C8" s="10" t="s">
        <v>20</v>
      </c>
      <c r="D8">
        <v>199</v>
      </c>
      <c r="E8" s="9">
        <v>27</v>
      </c>
      <c r="F8" s="9">
        <v>30</v>
      </c>
      <c r="G8" s="9">
        <v>53</v>
      </c>
      <c r="H8" s="9">
        <v>83</v>
      </c>
    </row>
    <row r="9" spans="2:8" x14ac:dyDescent="0.3">
      <c r="B9" s="10">
        <v>43098</v>
      </c>
      <c r="C9" s="10" t="s">
        <v>20</v>
      </c>
      <c r="D9">
        <v>195</v>
      </c>
      <c r="E9" s="9">
        <v>33</v>
      </c>
      <c r="F9" s="9">
        <v>30</v>
      </c>
      <c r="G9" s="9">
        <v>40</v>
      </c>
      <c r="H9" s="9">
        <v>57</v>
      </c>
    </row>
    <row r="10" spans="2:8" x14ac:dyDescent="0.3">
      <c r="B10" s="10">
        <v>43098</v>
      </c>
      <c r="C10" s="10" t="s">
        <v>20</v>
      </c>
      <c r="D10">
        <v>166</v>
      </c>
      <c r="E10" s="9">
        <v>35</v>
      </c>
      <c r="F10" s="9">
        <v>32</v>
      </c>
      <c r="G10" s="9">
        <v>36</v>
      </c>
      <c r="H10" s="9">
        <v>67</v>
      </c>
    </row>
    <row r="11" spans="2:8" x14ac:dyDescent="0.3">
      <c r="B11" s="10">
        <v>43098</v>
      </c>
      <c r="C11" s="10" t="s">
        <v>20</v>
      </c>
      <c r="D11">
        <v>258</v>
      </c>
      <c r="E11" s="9">
        <v>46</v>
      </c>
      <c r="F11" s="9">
        <v>41</v>
      </c>
      <c r="G11" s="9">
        <v>43</v>
      </c>
      <c r="H11" s="9">
        <v>90</v>
      </c>
    </row>
    <row r="12" spans="2:8" x14ac:dyDescent="0.3">
      <c r="B12" s="10">
        <v>43098</v>
      </c>
      <c r="C12" s="10" t="s">
        <v>20</v>
      </c>
      <c r="D12" s="9">
        <v>505</v>
      </c>
      <c r="E12">
        <v>88</v>
      </c>
      <c r="F12">
        <v>82</v>
      </c>
      <c r="G12">
        <v>104</v>
      </c>
      <c r="H12">
        <v>160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F23" sqref="F23"/>
    </sheetView>
  </sheetViews>
  <sheetFormatPr defaultRowHeight="14.4" x14ac:dyDescent="0.3"/>
  <sheetData>
    <row r="1" spans="1:7" x14ac:dyDescent="0.3">
      <c r="B1" s="11" t="s">
        <v>2</v>
      </c>
      <c r="C1" s="11"/>
      <c r="D1" s="11"/>
      <c r="E1" s="11"/>
    </row>
    <row r="2" spans="1:7" x14ac:dyDescent="0.3">
      <c r="B2" s="1" t="s">
        <v>3</v>
      </c>
      <c r="C2" s="1" t="s">
        <v>4</v>
      </c>
      <c r="D2" s="1" t="s">
        <v>5</v>
      </c>
      <c r="E2" s="1" t="s">
        <v>6</v>
      </c>
      <c r="F2" s="1" t="s">
        <v>12</v>
      </c>
    </row>
    <row r="3" spans="1:7" x14ac:dyDescent="0.3">
      <c r="A3" s="2">
        <f>Table2[Total]</f>
        <v>3211</v>
      </c>
      <c r="B3" s="3">
        <f>SUM(BadgeRed[Total])</f>
        <v>3211</v>
      </c>
      <c r="C3" s="4">
        <f>SUM(BadgeRed[ATT])/$A$3/3</f>
        <v>5.8341119069864007E-2</v>
      </c>
      <c r="D3" s="4">
        <f>SUM(BadgeRed[M. ATT])/$A$3/3</f>
        <v>5.2839198588186441E-2</v>
      </c>
      <c r="E3" s="4">
        <f>SUM(BadgeRed[IED])/$A$3/3</f>
        <v>6.9760199314855179E-2</v>
      </c>
      <c r="F3" s="4">
        <f>SUM(BadgeRed[Boss])/$A$3/3</f>
        <v>0.11367175334786671</v>
      </c>
    </row>
    <row r="7" spans="1:7" x14ac:dyDescent="0.3">
      <c r="F7">
        <f>Table2[ATT]^2*Table2[IED]</f>
        <v>2.3744182592606264E-4</v>
      </c>
      <c r="G7">
        <f>1/F7</f>
        <v>4211.5579093945789</v>
      </c>
    </row>
  </sheetData>
  <mergeCells count="1">
    <mergeCell ref="B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workbookViewId="0">
      <selection activeCell="D2" sqref="D2"/>
    </sheetView>
  </sheetViews>
  <sheetFormatPr defaultRowHeight="14.4" x14ac:dyDescent="0.3"/>
  <cols>
    <col min="2" max="2" width="22.6640625" bestFit="1" customWidth="1"/>
    <col min="3" max="3" width="8.33203125" customWidth="1"/>
    <col min="4" max="4" width="8.5546875" customWidth="1"/>
  </cols>
  <sheetData>
    <row r="1" spans="2:9" x14ac:dyDescent="0.3">
      <c r="B1" s="1"/>
      <c r="C1" s="1" t="s">
        <v>11</v>
      </c>
      <c r="D1" s="1" t="s">
        <v>17</v>
      </c>
      <c r="E1">
        <f>SUM(Table2[[ATT]:[M. ATT]])/2</f>
        <v>5.5590158829025224E-2</v>
      </c>
      <c r="F1">
        <f>Table2[IED]</f>
        <v>6.9760199314855179E-2</v>
      </c>
      <c r="G1">
        <f>Table2[Boss]</f>
        <v>0.11367175334786671</v>
      </c>
    </row>
    <row r="2" spans="2:9" x14ac:dyDescent="0.3">
      <c r="B2" s="5" t="s">
        <v>9</v>
      </c>
      <c r="C2" s="8">
        <f>1/((Table2[ATT]+Table2[M. ATT])/2)^3</f>
        <v>5821.1160214731253</v>
      </c>
      <c r="D2">
        <f>C2*12/1000</f>
        <v>69.853392257677513</v>
      </c>
    </row>
    <row r="3" spans="2:9" x14ac:dyDescent="0.3">
      <c r="B3" t="s">
        <v>10</v>
      </c>
      <c r="C3">
        <f>1/(E1^2*F1*3)</f>
        <v>1546.2339432037991</v>
      </c>
      <c r="D3">
        <f t="shared" ref="D3:D6" si="0">C3*12/1000</f>
        <v>18.55480731844559</v>
      </c>
    </row>
    <row r="4" spans="2:9" x14ac:dyDescent="0.3">
      <c r="B4" t="s">
        <v>14</v>
      </c>
      <c r="C4">
        <f>1/(E1^2*G1 * 3)</f>
        <v>948.92165281548205</v>
      </c>
      <c r="D4">
        <f t="shared" si="0"/>
        <v>11.387059833785784</v>
      </c>
      <c r="G4" s="1"/>
      <c r="H4" s="1"/>
      <c r="I4" s="1"/>
    </row>
    <row r="5" spans="2:9" x14ac:dyDescent="0.3">
      <c r="B5" t="s">
        <v>15</v>
      </c>
      <c r="C5">
        <f>1/(3*G1^2*E1)</f>
        <v>464.06168500702341</v>
      </c>
      <c r="D5">
        <f t="shared" si="0"/>
        <v>5.5687402200842806</v>
      </c>
      <c r="E5" s="5"/>
      <c r="H5" s="5"/>
      <c r="I5" s="7"/>
    </row>
    <row r="6" spans="2:9" x14ac:dyDescent="0.3">
      <c r="B6" t="s">
        <v>16</v>
      </c>
      <c r="C6">
        <f>1/(3*G1^2*F1)</f>
        <v>369.79915523997181</v>
      </c>
      <c r="D6">
        <f t="shared" si="0"/>
        <v>4.437589862879662</v>
      </c>
      <c r="E6" s="5"/>
      <c r="H6" s="6"/>
      <c r="I6" s="7"/>
    </row>
    <row r="7" spans="2:9" x14ac:dyDescent="0.3">
      <c r="E7" s="5"/>
      <c r="H7" s="5"/>
      <c r="I7" s="7"/>
    </row>
    <row r="8" spans="2:9" x14ac:dyDescent="0.3">
      <c r="E8" s="5"/>
    </row>
    <row r="9" spans="2:9" x14ac:dyDescent="0.3">
      <c r="E9" s="5"/>
    </row>
    <row r="10" spans="2:9" x14ac:dyDescent="0.3">
      <c r="E10" s="5"/>
      <c r="H10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Expected Costs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2018-03-15T21:23:57Z</dcterms:modified>
</cp:coreProperties>
</file>